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<sst xmlns="http://schemas.openxmlformats.org/spreadsheetml/2006/main" count="69" uniqueCount="68">
  <si>
    <t>三明市2020年旅行社基本情况统计表</t>
  </si>
  <si>
    <t>序号</t>
  </si>
  <si>
    <t>旅行社名称</t>
  </si>
  <si>
    <t>增值税（元）</t>
  </si>
  <si>
    <t>分数
（40分）</t>
  </si>
  <si>
    <t>1月员工数</t>
  </si>
  <si>
    <t>12月员工数</t>
  </si>
  <si>
    <t>分数（10%）</t>
  </si>
  <si>
    <t>分数
（10分）</t>
  </si>
  <si>
    <t>1-9月国内游接待人数</t>
  </si>
  <si>
    <t>总分
（90分）</t>
  </si>
  <si>
    <t>名次</t>
  </si>
  <si>
    <t>泰宁县金湖康辉旅行社有限公司</t>
  </si>
  <si>
    <t>泰宁县上清溪旅行社有限公司</t>
  </si>
  <si>
    <t>福建省泰宁县中太旅行社有限公司</t>
  </si>
  <si>
    <t>三明中国国际旅行社有限公司（出境）</t>
  </si>
  <si>
    <t>福建省泰宁县龙之旅旅行社有限公司</t>
  </si>
  <si>
    <t>福之旅假期（泰宁）国际旅行社有限公司</t>
  </si>
  <si>
    <t>泰宁县大金湖国际旅行社有限公司</t>
  </si>
  <si>
    <t>三明建发国际旅行社有限公司</t>
  </si>
  <si>
    <t>永安市燕城旅行社有限公司</t>
  </si>
  <si>
    <t>福建人人旅行社有限公司</t>
  </si>
  <si>
    <t>福建小飞象国际旅行社有限公司</t>
  </si>
  <si>
    <t>沙县阳光旅行社有限公司</t>
  </si>
  <si>
    <t>三明市春秋旅行社有限公司</t>
  </si>
  <si>
    <t>福建省泰宁县光大旅行社有限公司</t>
  </si>
  <si>
    <t>三明九州旅行社有限公司</t>
  </si>
  <si>
    <t>将乐县阳光假日旅行社有限公司</t>
  </si>
  <si>
    <t>泰宁森林旅行社</t>
  </si>
  <si>
    <t>三明中国旅行社有限公司</t>
  </si>
  <si>
    <t>宁化客家祖地旅行社有限公司</t>
  </si>
  <si>
    <t>福建三明假日旅行社有限公司</t>
  </si>
  <si>
    <t>大田县青年旅行社有限公司</t>
  </si>
  <si>
    <t>福建三明福游国际旅行社有限公司</t>
  </si>
  <si>
    <t>福建三明机场旅行社有限公司</t>
  </si>
  <si>
    <t>福建省泰宁县古城旅行社有限公司</t>
  </si>
  <si>
    <t>福建省泰宁县青年旅行社有限公司</t>
  </si>
  <si>
    <t>建宁闽江源旅行社有限公司</t>
  </si>
  <si>
    <t>清流兴悦旅行社有限公司</t>
  </si>
  <si>
    <t>三明光大国际旅行社有限公司</t>
  </si>
  <si>
    <t>三明市青于蓝研学旅行有限公司</t>
  </si>
  <si>
    <t>三明市中旅假日旅行社有限公司</t>
  </si>
  <si>
    <t>沙县开心假日旅行社有限公司</t>
  </si>
  <si>
    <t>泰宁旅游集散中心有限公司</t>
  </si>
  <si>
    <t>泰宁县大自然旅行社有限公司</t>
  </si>
  <si>
    <t>泰宁县中旅假日旅行社有限公司</t>
  </si>
  <si>
    <t>尤溪县朱子文化旅行社有限责任公司</t>
  </si>
  <si>
    <t>永安市阳光旅行社有限公司</t>
  </si>
  <si>
    <t>三明康辉国际旅行社有限公司</t>
  </si>
  <si>
    <t>建宁县清新国际旅行社有限公司</t>
  </si>
  <si>
    <t>福建省泰宁县风光旅行社有限公司</t>
  </si>
  <si>
    <t>清流县龙城旅行社有限公司</t>
  </si>
  <si>
    <t>永安市青年旅行社有限责任公司</t>
  </si>
  <si>
    <t>三明欢兔国际旅行社有限公司</t>
  </si>
  <si>
    <t>建宁县山水国际旅行社有限公司</t>
  </si>
  <si>
    <t>三明市金色阳光旅行社有限公司</t>
  </si>
  <si>
    <t>三明中青国际旅行社有限公司</t>
  </si>
  <si>
    <t>明溪县中侨旅行社有限公司（停业）</t>
  </si>
  <si>
    <t>三明厦旅国际旅行社有限公司</t>
  </si>
  <si>
    <t>永安市旅行社（停业）</t>
  </si>
  <si>
    <t>大田县中国旅行社有限公司（停业）</t>
  </si>
  <si>
    <t>福建家明旅行社有限公司</t>
  </si>
  <si>
    <t>三明宝中国际旅行社有限公司</t>
  </si>
  <si>
    <t>星辰畅游（福建）旅游有限公司</t>
  </si>
  <si>
    <t>备注：</t>
  </si>
  <si>
    <t>1.增值税：以最大交税金额为基数，满分40分，得分按基数的百分比计算，例如：“泰宁县金湖康辉旅行社有限公司”交纳增值税额最高23748.31元，为满分40分；“泰宁县上清溪旅行社有限公司”交纳增值税2830.19元，得分为2830.19÷23748.31×40分=4.77分。</t>
  </si>
  <si>
    <t>2.员工离职率：总分10分，离职率10%以内的按照离职率扣分，离职率高于10%的不得分，例如：“三明中国国际旅行社有限公司”离职率为[27（1月份员工数）-25（12月员工数）]÷27（1月份员工数）=7.4%，得分10-10×7.4%=9.26分；“福建省泰宁县中太旅行社有限公司”离职率14.3%，不得分。</t>
  </si>
  <si>
    <t>3.1-9月国内游接待人数：以最大接待人数为基数，满分40分，得分按基数的百分比计算，例如：“泰宁县上清溪旅行社有限公司”接待人数最高21950人，为满分40分；“泰宁县金湖康辉旅行社有限公司”接待人数为21312人，得分21312÷21950×40分=38.84分。数据来源：全国旅游监管服务平台“国内游接待统计报表”（数据导出2020.12.22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</si>
</sst>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27">
    <font>
      <sz val="12"/>
      <name val="宋体"/>
      <charset val="1"/>
    </font>
    <font>
      <sz val="14"/>
      <name val="仿宋_GB2312"/>
      <charset val="1"/>
    </font>
    <font>
      <sz val="14"/>
      <name val="仿宋_GB2312"/>
      <charset val="134"/>
    </font>
    <font>
      <sz val="14"/>
      <name val="宋体"/>
      <charset val="1"/>
    </font>
    <font>
      <sz val="20"/>
      <name val="方正小标宋简体"/>
      <charset val="1"/>
    </font>
    <font>
      <sz val="12"/>
      <name val="仿宋_GB2312"/>
      <charset val="134"/>
    </font>
    <font>
      <sz val="12"/>
      <name val="仿宋_GB2312"/>
      <charset val="1"/>
    </font>
    <font>
      <sz val="12"/>
      <name val="仿宋_GB2312"/>
      <charset val="0"/>
    </font>
    <font>
      <sz val="11"/>
      <color indexed="9"/>
      <name val="宋体"/>
      <charset val="1"/>
    </font>
    <font>
      <b/>
      <sz val="11"/>
      <color indexed="8"/>
      <name val="宋体"/>
      <charset val="1"/>
    </font>
    <font>
      <b/>
      <sz val="13"/>
      <color indexed="54"/>
      <name val="宋体"/>
      <charset val="1"/>
    </font>
    <font>
      <sz val="11"/>
      <color indexed="8"/>
      <name val="宋体"/>
      <charset val="1"/>
    </font>
    <font>
      <b/>
      <sz val="11"/>
      <color indexed="54"/>
      <name val="宋体"/>
      <charset val="1"/>
    </font>
    <font>
      <sz val="11"/>
      <color indexed="16"/>
      <name val="宋体"/>
      <charset val="1"/>
    </font>
    <font>
      <sz val="11"/>
      <color indexed="17"/>
      <name val="宋体"/>
      <charset val="1"/>
    </font>
    <font>
      <sz val="11"/>
      <color indexed="62"/>
      <name val="宋体"/>
      <charset val="1"/>
    </font>
    <font>
      <sz val="11"/>
      <color indexed="19"/>
      <name val="宋体"/>
      <charset val="1"/>
    </font>
    <font>
      <sz val="11"/>
      <color indexed="53"/>
      <name val="宋体"/>
      <charset val="1"/>
    </font>
    <font>
      <b/>
      <sz val="15"/>
      <color indexed="54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</fonts>
  <fills count="19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>
      <alignment vertical="center"/>
    </xf>
    <xf numFmtId="0" fontId="11" fillId="13" borderId="0">
      <alignment vertical="center"/>
    </xf>
    <xf numFmtId="0" fontId="15" fillId="14" borderId="6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11" fillId="6" borderId="0">
      <alignment vertical="center"/>
    </xf>
    <xf numFmtId="0" fontId="13" fillId="9" borderId="0">
      <alignment vertical="center"/>
    </xf>
    <xf numFmtId="43" fontId="0" fillId="0" borderId="0">
      <alignment vertical="center"/>
    </xf>
    <xf numFmtId="0" fontId="8" fillId="6" borderId="0">
      <alignment vertical="center"/>
    </xf>
    <xf numFmtId="0" fontId="19" fillId="0" borderId="0">
      <alignment vertical="center"/>
    </xf>
    <xf numFmtId="9" fontId="0" fillId="0" borderId="0">
      <alignment vertical="center"/>
    </xf>
    <xf numFmtId="0" fontId="20" fillId="0" borderId="0">
      <alignment vertical="center"/>
    </xf>
    <xf numFmtId="0" fontId="11" fillId="10" borderId="8">
      <alignment vertical="center"/>
    </xf>
    <xf numFmtId="0" fontId="8" fillId="14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18" fillId="0" borderId="4">
      <alignment vertical="center"/>
    </xf>
    <xf numFmtId="0" fontId="10" fillId="0" borderId="4">
      <alignment vertical="center"/>
    </xf>
    <xf numFmtId="0" fontId="8" fillId="15" borderId="0">
      <alignment vertical="center"/>
    </xf>
    <xf numFmtId="0" fontId="12" fillId="0" borderId="5">
      <alignment vertical="center"/>
    </xf>
    <xf numFmtId="0" fontId="8" fillId="14" borderId="0">
      <alignment vertical="center"/>
    </xf>
    <xf numFmtId="0" fontId="24" fillId="13" borderId="9">
      <alignment vertical="center"/>
    </xf>
    <xf numFmtId="0" fontId="25" fillId="13" borderId="6">
      <alignment vertical="center"/>
    </xf>
    <xf numFmtId="0" fontId="26" fillId="4" borderId="10">
      <alignment vertical="center"/>
    </xf>
    <xf numFmtId="0" fontId="11" fillId="12" borderId="0">
      <alignment vertical="center"/>
    </xf>
    <xf numFmtId="0" fontId="8" fillId="18" borderId="0">
      <alignment vertical="center"/>
    </xf>
    <xf numFmtId="0" fontId="17" fillId="0" borderId="7">
      <alignment vertical="center"/>
    </xf>
    <xf numFmtId="0" fontId="9" fillId="0" borderId="3">
      <alignment vertical="center"/>
    </xf>
    <xf numFmtId="0" fontId="14" fillId="12" borderId="0">
      <alignment vertical="center"/>
    </xf>
    <xf numFmtId="0" fontId="16" fillId="7" borderId="0">
      <alignment vertical="center"/>
    </xf>
    <xf numFmtId="0" fontId="11" fillId="8" borderId="0">
      <alignment vertical="center"/>
    </xf>
    <xf numFmtId="0" fontId="8" fillId="5" borderId="0">
      <alignment vertical="center"/>
    </xf>
    <xf numFmtId="0" fontId="11" fillId="11" borderId="0">
      <alignment vertical="center"/>
    </xf>
    <xf numFmtId="0" fontId="11" fillId="8" borderId="0">
      <alignment vertical="center"/>
    </xf>
    <xf numFmtId="0" fontId="11" fillId="10" borderId="0">
      <alignment vertical="center"/>
    </xf>
    <xf numFmtId="0" fontId="11" fillId="14" borderId="0">
      <alignment vertical="center"/>
    </xf>
    <xf numFmtId="0" fontId="8" fillId="4" borderId="0">
      <alignment vertical="center"/>
    </xf>
    <xf numFmtId="0" fontId="8" fillId="3" borderId="0">
      <alignment vertical="center"/>
    </xf>
    <xf numFmtId="0" fontId="11" fillId="10" borderId="0">
      <alignment vertical="center"/>
    </xf>
    <xf numFmtId="0" fontId="11" fillId="7" borderId="0">
      <alignment vertical="center"/>
    </xf>
    <xf numFmtId="0" fontId="8" fillId="17" borderId="0">
      <alignment vertical="center"/>
    </xf>
    <xf numFmtId="0" fontId="11" fillId="8" borderId="0">
      <alignment vertical="center"/>
    </xf>
    <xf numFmtId="0" fontId="8" fillId="16" borderId="0">
      <alignment vertical="center"/>
    </xf>
    <xf numFmtId="0" fontId="8" fillId="2" borderId="0">
      <alignment vertical="center"/>
    </xf>
    <xf numFmtId="0" fontId="11" fillId="6" borderId="0">
      <alignment vertical="center"/>
    </xf>
    <xf numFmtId="0" fontId="8" fillId="6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177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/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justify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K63"/>
  <sheetViews>
    <sheetView tabSelected="1" zoomScale="130" zoomScaleNormal="130" topLeftCell="A56" workbookViewId="0">
      <selection activeCell="B59" sqref="B59:K59"/>
    </sheetView>
  </sheetViews>
  <sheetFormatPr defaultColWidth="8" defaultRowHeight="14.25"/>
  <cols>
    <col min="1" max="1" width="3.74166666666667" style="8" customWidth="1"/>
    <col min="2" max="2" width="41.15" style="9" customWidth="1"/>
    <col min="3" max="3" width="10.8666666666667" style="8" customWidth="1"/>
    <col min="4" max="4" width="10.3833333333333" style="10" customWidth="1"/>
    <col min="5" max="5" width="5.66666666666667" style="8" customWidth="1"/>
    <col min="6" max="6" width="6.05" style="8" customWidth="1"/>
    <col min="7" max="7" width="2.21666666666667" style="8" hidden="1" customWidth="1"/>
    <col min="8" max="8" width="10.0916666666667" style="10" customWidth="1"/>
    <col min="9" max="9" width="8.55" style="8" customWidth="1"/>
    <col min="10" max="10" width="10.1833333333333" style="10" customWidth="1"/>
    <col min="11" max="11" width="10.2833333333333" style="10" customWidth="1"/>
    <col min="12" max="12" width="5.28333333333333" style="9" customWidth="1"/>
    <col min="13" max="16384" width="8" style="9"/>
  </cols>
  <sheetData>
    <row r="1" ht="72" customHeight="1" spans="1:1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="1" customFormat="1" ht="76" customHeight="1" spans="1:12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2" t="s">
        <v>9</v>
      </c>
      <c r="J2" s="13" t="s">
        <v>4</v>
      </c>
      <c r="K2" s="13" t="s">
        <v>10</v>
      </c>
      <c r="L2" s="12" t="s">
        <v>11</v>
      </c>
    </row>
    <row r="3" s="2" customFormat="1" ht="22" customHeight="1" spans="1:12">
      <c r="A3" s="14">
        <v>1</v>
      </c>
      <c r="B3" s="15" t="s">
        <v>12</v>
      </c>
      <c r="C3" s="14">
        <v>23748.31</v>
      </c>
      <c r="D3" s="16">
        <f>C3/23748.31*40</f>
        <v>40</v>
      </c>
      <c r="E3" s="14">
        <v>56</v>
      </c>
      <c r="F3" s="14">
        <v>56</v>
      </c>
      <c r="G3" s="14">
        <f t="shared" ref="G3:G49" si="0">1-(E3-F3)/E3</f>
        <v>1</v>
      </c>
      <c r="H3" s="16">
        <f>G3*10</f>
        <v>10</v>
      </c>
      <c r="I3" s="14">
        <v>21312</v>
      </c>
      <c r="J3" s="17">
        <f>(I3/21950)*40</f>
        <v>38.8373576309795</v>
      </c>
      <c r="K3" s="17">
        <f t="shared" ref="K3:K54" si="1">D3+H3+J3</f>
        <v>88.8373576309795</v>
      </c>
      <c r="L3" s="14">
        <v>1</v>
      </c>
    </row>
    <row r="4" s="2" customFormat="1" ht="22" customHeight="1" spans="1:12">
      <c r="A4" s="14">
        <v>2</v>
      </c>
      <c r="B4" s="15" t="s">
        <v>13</v>
      </c>
      <c r="C4" s="14">
        <v>2830.19</v>
      </c>
      <c r="D4" s="17">
        <f>C4/23748.31*40</f>
        <v>4.76697499737876</v>
      </c>
      <c r="E4" s="14">
        <v>35</v>
      </c>
      <c r="F4" s="14">
        <v>35</v>
      </c>
      <c r="G4" s="14">
        <f t="shared" si="0"/>
        <v>1</v>
      </c>
      <c r="H4" s="16">
        <f>G4*10</f>
        <v>10</v>
      </c>
      <c r="I4" s="14">
        <v>21950</v>
      </c>
      <c r="J4" s="16">
        <f t="shared" ref="J4:J43" si="2">(I4/21950)*40</f>
        <v>40</v>
      </c>
      <c r="K4" s="17">
        <f t="shared" si="1"/>
        <v>54.7669749973788</v>
      </c>
      <c r="L4" s="14">
        <v>2</v>
      </c>
    </row>
    <row r="5" s="2" customFormat="1" ht="22" customHeight="1" spans="1:12">
      <c r="A5" s="14">
        <v>3</v>
      </c>
      <c r="B5" s="15" t="s">
        <v>14</v>
      </c>
      <c r="C5" s="14">
        <v>5660.38</v>
      </c>
      <c r="D5" s="17">
        <f>C5/23748.31*40</f>
        <v>9.53394999475752</v>
      </c>
      <c r="E5" s="14">
        <v>35</v>
      </c>
      <c r="F5" s="14">
        <v>30</v>
      </c>
      <c r="G5" s="14">
        <f t="shared" si="0"/>
        <v>0.857142857142857</v>
      </c>
      <c r="H5" s="16">
        <v>0</v>
      </c>
      <c r="I5" s="14">
        <v>14286</v>
      </c>
      <c r="J5" s="17">
        <f t="shared" si="2"/>
        <v>26.0337129840547</v>
      </c>
      <c r="K5" s="17">
        <v>35.56</v>
      </c>
      <c r="L5" s="14">
        <v>3</v>
      </c>
    </row>
    <row r="6" s="2" customFormat="1" ht="22" customHeight="1" spans="1:12">
      <c r="A6" s="14">
        <v>4</v>
      </c>
      <c r="B6" s="15" t="s">
        <v>15</v>
      </c>
      <c r="C6" s="14">
        <v>5995.32</v>
      </c>
      <c r="D6" s="17">
        <f>C6/23748.31*40</f>
        <v>10.0980996121408</v>
      </c>
      <c r="E6" s="14">
        <v>27</v>
      </c>
      <c r="F6" s="14">
        <v>25</v>
      </c>
      <c r="G6" s="14">
        <f t="shared" si="0"/>
        <v>0.925925925925926</v>
      </c>
      <c r="H6" s="17">
        <f>G6*10</f>
        <v>9.25925925925926</v>
      </c>
      <c r="I6" s="14">
        <v>2513</v>
      </c>
      <c r="J6" s="17">
        <f t="shared" si="2"/>
        <v>4.57949886104784</v>
      </c>
      <c r="K6" s="17">
        <f t="shared" si="1"/>
        <v>23.9368577324479</v>
      </c>
      <c r="L6" s="14">
        <v>4</v>
      </c>
    </row>
    <row r="7" s="2" customFormat="1" ht="22" customHeight="1" spans="1:12">
      <c r="A7" s="14">
        <v>5</v>
      </c>
      <c r="B7" s="15" t="s">
        <v>16</v>
      </c>
      <c r="C7" s="14">
        <v>0</v>
      </c>
      <c r="D7" s="14">
        <v>0</v>
      </c>
      <c r="E7" s="14">
        <v>25</v>
      </c>
      <c r="F7" s="14">
        <v>25</v>
      </c>
      <c r="G7" s="14">
        <f t="shared" si="0"/>
        <v>1</v>
      </c>
      <c r="H7" s="16">
        <f>G7*10</f>
        <v>10</v>
      </c>
      <c r="I7" s="14">
        <v>7054</v>
      </c>
      <c r="J7" s="17">
        <f t="shared" si="2"/>
        <v>12.8546697038724</v>
      </c>
      <c r="K7" s="17">
        <f t="shared" si="1"/>
        <v>22.8546697038724</v>
      </c>
      <c r="L7" s="14">
        <v>5</v>
      </c>
    </row>
    <row r="8" s="2" customFormat="1" ht="22" customHeight="1" spans="1:12">
      <c r="A8" s="14">
        <v>6</v>
      </c>
      <c r="B8" s="15" t="s">
        <v>17</v>
      </c>
      <c r="C8" s="14">
        <v>0</v>
      </c>
      <c r="D8" s="14">
        <v>0</v>
      </c>
      <c r="E8" s="14">
        <v>9</v>
      </c>
      <c r="F8" s="14">
        <v>10</v>
      </c>
      <c r="G8" s="14">
        <f t="shared" si="0"/>
        <v>1.11111111111111</v>
      </c>
      <c r="H8" s="16">
        <v>10</v>
      </c>
      <c r="I8" s="14">
        <v>5219</v>
      </c>
      <c r="J8" s="17">
        <f t="shared" si="2"/>
        <v>9.51070615034169</v>
      </c>
      <c r="K8" s="17">
        <f t="shared" si="1"/>
        <v>19.5107061503417</v>
      </c>
      <c r="L8" s="14">
        <v>6</v>
      </c>
    </row>
    <row r="9" s="2" customFormat="1" ht="22" customHeight="1" spans="1:12">
      <c r="A9" s="14">
        <v>7</v>
      </c>
      <c r="B9" s="15" t="s">
        <v>18</v>
      </c>
      <c r="C9" s="14">
        <v>0</v>
      </c>
      <c r="D9" s="14">
        <v>0</v>
      </c>
      <c r="E9" s="14">
        <v>16</v>
      </c>
      <c r="F9" s="14">
        <v>12</v>
      </c>
      <c r="G9" s="14">
        <f t="shared" si="0"/>
        <v>0.75</v>
      </c>
      <c r="H9" s="16">
        <v>0</v>
      </c>
      <c r="I9" s="14">
        <v>10333</v>
      </c>
      <c r="J9" s="17">
        <f t="shared" si="2"/>
        <v>18.8300683371298</v>
      </c>
      <c r="K9" s="17">
        <f t="shared" si="1"/>
        <v>18.8300683371298</v>
      </c>
      <c r="L9" s="14">
        <v>7</v>
      </c>
    </row>
    <row r="10" s="3" customFormat="1" ht="22" customHeight="1" spans="1:12">
      <c r="A10" s="14">
        <v>8</v>
      </c>
      <c r="B10" s="15" t="s">
        <v>19</v>
      </c>
      <c r="C10" s="14">
        <v>881.89</v>
      </c>
      <c r="D10" s="17">
        <f>C10/23748.31*40</f>
        <v>1.48539411857096</v>
      </c>
      <c r="E10" s="14">
        <v>19</v>
      </c>
      <c r="F10" s="14">
        <v>19</v>
      </c>
      <c r="G10" s="14">
        <f t="shared" si="0"/>
        <v>1</v>
      </c>
      <c r="H10" s="16">
        <f>G10*10</f>
        <v>10</v>
      </c>
      <c r="I10" s="14">
        <v>2186</v>
      </c>
      <c r="J10" s="17">
        <f t="shared" si="2"/>
        <v>3.98359908883827</v>
      </c>
      <c r="K10" s="17">
        <f t="shared" si="1"/>
        <v>15.4689932074092</v>
      </c>
      <c r="L10" s="14">
        <v>8</v>
      </c>
    </row>
    <row r="11" s="3" customFormat="1" ht="22" customHeight="1" spans="1:12">
      <c r="A11" s="14">
        <v>9</v>
      </c>
      <c r="B11" s="18" t="s">
        <v>20</v>
      </c>
      <c r="C11" s="14">
        <v>0</v>
      </c>
      <c r="D11" s="14">
        <v>0</v>
      </c>
      <c r="E11" s="19">
        <v>6</v>
      </c>
      <c r="F11" s="19">
        <v>6</v>
      </c>
      <c r="G11" s="14">
        <f t="shared" si="0"/>
        <v>1</v>
      </c>
      <c r="H11" s="16">
        <f>G11*10</f>
        <v>10</v>
      </c>
      <c r="I11" s="14">
        <v>880</v>
      </c>
      <c r="J11" s="17">
        <f t="shared" si="2"/>
        <v>1.60364464692483</v>
      </c>
      <c r="K11" s="17">
        <f t="shared" si="1"/>
        <v>11.6036446469248</v>
      </c>
      <c r="L11" s="14">
        <v>9</v>
      </c>
    </row>
    <row r="12" s="3" customFormat="1" ht="22" customHeight="1" spans="1:12">
      <c r="A12" s="14">
        <v>10</v>
      </c>
      <c r="B12" s="20" t="s">
        <v>21</v>
      </c>
      <c r="C12" s="14">
        <v>0</v>
      </c>
      <c r="D12" s="14">
        <v>0</v>
      </c>
      <c r="E12" s="14">
        <v>4</v>
      </c>
      <c r="F12" s="14">
        <v>6</v>
      </c>
      <c r="G12" s="14">
        <f t="shared" si="0"/>
        <v>1.5</v>
      </c>
      <c r="H12" s="16">
        <v>10</v>
      </c>
      <c r="I12" s="14">
        <v>522</v>
      </c>
      <c r="J12" s="17">
        <f t="shared" si="2"/>
        <v>0.95125284738041</v>
      </c>
      <c r="K12" s="17">
        <f t="shared" si="1"/>
        <v>10.9512528473804</v>
      </c>
      <c r="L12" s="14">
        <v>10</v>
      </c>
    </row>
    <row r="13" s="3" customFormat="1" ht="22" customHeight="1" spans="1:12">
      <c r="A13" s="14">
        <v>11</v>
      </c>
      <c r="B13" s="20" t="s">
        <v>22</v>
      </c>
      <c r="C13" s="14">
        <v>0</v>
      </c>
      <c r="D13" s="14">
        <v>0</v>
      </c>
      <c r="E13" s="14">
        <v>36</v>
      </c>
      <c r="F13" s="14">
        <v>36</v>
      </c>
      <c r="G13" s="14">
        <f t="shared" si="0"/>
        <v>1</v>
      </c>
      <c r="H13" s="16">
        <f>G13*10</f>
        <v>10</v>
      </c>
      <c r="I13" s="14">
        <v>342</v>
      </c>
      <c r="J13" s="17">
        <f t="shared" si="2"/>
        <v>0.623234624145786</v>
      </c>
      <c r="K13" s="17">
        <f t="shared" si="1"/>
        <v>10.6232346241458</v>
      </c>
      <c r="L13" s="14">
        <v>11</v>
      </c>
    </row>
    <row r="14" s="2" customFormat="1" ht="22" customHeight="1" spans="1:12">
      <c r="A14" s="14">
        <v>12</v>
      </c>
      <c r="B14" s="15" t="s">
        <v>23</v>
      </c>
      <c r="C14" s="14">
        <v>228.12</v>
      </c>
      <c r="D14" s="17">
        <f>C14/23748.31*40</f>
        <v>0.384229446221647</v>
      </c>
      <c r="E14" s="14">
        <v>8</v>
      </c>
      <c r="F14" s="14">
        <v>8</v>
      </c>
      <c r="G14" s="14">
        <f t="shared" si="0"/>
        <v>1</v>
      </c>
      <c r="H14" s="16">
        <f>G14*10</f>
        <v>10</v>
      </c>
      <c r="I14" s="14">
        <v>0</v>
      </c>
      <c r="J14" s="16">
        <f t="shared" si="2"/>
        <v>0</v>
      </c>
      <c r="K14" s="17">
        <f t="shared" si="1"/>
        <v>10.3842294462216</v>
      </c>
      <c r="L14" s="14">
        <v>12</v>
      </c>
    </row>
    <row r="15" s="2" customFormat="1" ht="22" customHeight="1" spans="1:12">
      <c r="A15" s="14">
        <v>13</v>
      </c>
      <c r="B15" s="15" t="s">
        <v>24</v>
      </c>
      <c r="C15" s="14">
        <v>0</v>
      </c>
      <c r="D15" s="14">
        <v>0</v>
      </c>
      <c r="E15" s="14">
        <v>4</v>
      </c>
      <c r="F15" s="14">
        <v>4</v>
      </c>
      <c r="G15" s="14">
        <f t="shared" si="0"/>
        <v>1</v>
      </c>
      <c r="H15" s="16">
        <f>G15*10</f>
        <v>10</v>
      </c>
      <c r="I15" s="14">
        <v>147</v>
      </c>
      <c r="J15" s="17">
        <f t="shared" si="2"/>
        <v>0.267881548974943</v>
      </c>
      <c r="K15" s="17">
        <f t="shared" si="1"/>
        <v>10.2678815489749</v>
      </c>
      <c r="L15" s="14">
        <v>13</v>
      </c>
    </row>
    <row r="16" s="2" customFormat="1" ht="22" customHeight="1" spans="1:12">
      <c r="A16" s="14">
        <v>14</v>
      </c>
      <c r="B16" s="20" t="s">
        <v>25</v>
      </c>
      <c r="C16" s="14">
        <v>0</v>
      </c>
      <c r="D16" s="14">
        <v>0</v>
      </c>
      <c r="E16" s="14">
        <v>7</v>
      </c>
      <c r="F16" s="14">
        <v>8</v>
      </c>
      <c r="G16" s="14">
        <f t="shared" si="0"/>
        <v>1.14285714285714</v>
      </c>
      <c r="H16" s="16">
        <v>10</v>
      </c>
      <c r="I16" s="14">
        <v>47</v>
      </c>
      <c r="J16" s="17">
        <f t="shared" si="2"/>
        <v>0.0856492027334852</v>
      </c>
      <c r="K16" s="17">
        <f t="shared" si="1"/>
        <v>10.0856492027335</v>
      </c>
      <c r="L16" s="14">
        <v>14</v>
      </c>
    </row>
    <row r="17" s="2" customFormat="1" ht="22" customHeight="1" spans="1:12">
      <c r="A17" s="14">
        <v>15</v>
      </c>
      <c r="B17" s="15" t="s">
        <v>26</v>
      </c>
      <c r="C17" s="14">
        <v>0</v>
      </c>
      <c r="D17" s="14">
        <v>0</v>
      </c>
      <c r="E17" s="14">
        <v>4</v>
      </c>
      <c r="F17" s="14">
        <v>4</v>
      </c>
      <c r="G17" s="14">
        <f t="shared" si="0"/>
        <v>1</v>
      </c>
      <c r="H17" s="16">
        <f>G17*10</f>
        <v>10</v>
      </c>
      <c r="I17" s="14">
        <v>42</v>
      </c>
      <c r="J17" s="17">
        <f t="shared" si="2"/>
        <v>0.0765375854214123</v>
      </c>
      <c r="K17" s="17">
        <f t="shared" si="1"/>
        <v>10.0765375854214</v>
      </c>
      <c r="L17" s="14">
        <v>15</v>
      </c>
    </row>
    <row r="18" s="2" customFormat="1" ht="22" customHeight="1" spans="1:12">
      <c r="A18" s="14">
        <v>16</v>
      </c>
      <c r="B18" s="18" t="s">
        <v>27</v>
      </c>
      <c r="C18" s="19">
        <v>0</v>
      </c>
      <c r="D18" s="14">
        <v>0</v>
      </c>
      <c r="E18" s="19">
        <v>13</v>
      </c>
      <c r="F18" s="19">
        <v>13</v>
      </c>
      <c r="G18" s="14">
        <f t="shared" si="0"/>
        <v>1</v>
      </c>
      <c r="H18" s="16">
        <f>G18*10</f>
        <v>10</v>
      </c>
      <c r="I18" s="14">
        <v>16</v>
      </c>
      <c r="J18" s="17">
        <f t="shared" si="2"/>
        <v>0.0291571753986333</v>
      </c>
      <c r="K18" s="17">
        <f t="shared" si="1"/>
        <v>10.0291571753986</v>
      </c>
      <c r="L18" s="14">
        <v>16</v>
      </c>
    </row>
    <row r="19" s="2" customFormat="1" ht="22" customHeight="1" spans="1:12">
      <c r="A19" s="14">
        <v>17</v>
      </c>
      <c r="B19" s="15" t="s">
        <v>28</v>
      </c>
      <c r="C19" s="14">
        <v>0</v>
      </c>
      <c r="D19" s="14">
        <v>0</v>
      </c>
      <c r="E19" s="14">
        <v>5</v>
      </c>
      <c r="F19" s="14">
        <v>5</v>
      </c>
      <c r="G19" s="14">
        <f t="shared" si="0"/>
        <v>1</v>
      </c>
      <c r="H19" s="16">
        <f>G19*10</f>
        <v>10</v>
      </c>
      <c r="I19" s="14">
        <v>1</v>
      </c>
      <c r="J19" s="16">
        <f t="shared" si="2"/>
        <v>0.00182232346241458</v>
      </c>
      <c r="K19" s="16">
        <f t="shared" si="1"/>
        <v>10.0018223234624</v>
      </c>
      <c r="L19" s="14">
        <v>17</v>
      </c>
    </row>
    <row r="20" s="2" customFormat="1" ht="22" customHeight="1" spans="1:12">
      <c r="A20" s="14">
        <v>18</v>
      </c>
      <c r="B20" s="15" t="s">
        <v>29</v>
      </c>
      <c r="C20" s="14">
        <v>0</v>
      </c>
      <c r="D20" s="14">
        <v>0</v>
      </c>
      <c r="E20" s="14">
        <v>5</v>
      </c>
      <c r="F20" s="14">
        <v>5</v>
      </c>
      <c r="G20" s="14">
        <f t="shared" si="0"/>
        <v>1</v>
      </c>
      <c r="H20" s="16">
        <f>G20*10</f>
        <v>10</v>
      </c>
      <c r="I20" s="14">
        <v>0</v>
      </c>
      <c r="J20" s="16">
        <f t="shared" si="2"/>
        <v>0</v>
      </c>
      <c r="K20" s="16">
        <f t="shared" si="1"/>
        <v>10</v>
      </c>
      <c r="L20" s="14">
        <v>18</v>
      </c>
    </row>
    <row r="21" s="2" customFormat="1" ht="22" customHeight="1" spans="1:12">
      <c r="A21" s="14">
        <v>19</v>
      </c>
      <c r="B21" s="18" t="s">
        <v>30</v>
      </c>
      <c r="C21" s="19">
        <v>0</v>
      </c>
      <c r="D21" s="14">
        <v>0</v>
      </c>
      <c r="E21" s="19">
        <v>10</v>
      </c>
      <c r="F21" s="19">
        <v>30</v>
      </c>
      <c r="G21" s="14">
        <f t="shared" si="0"/>
        <v>3</v>
      </c>
      <c r="H21" s="16">
        <v>10</v>
      </c>
      <c r="I21" s="14">
        <v>0</v>
      </c>
      <c r="J21" s="16">
        <f t="shared" si="2"/>
        <v>0</v>
      </c>
      <c r="K21" s="16">
        <f t="shared" si="1"/>
        <v>10</v>
      </c>
      <c r="L21" s="14">
        <v>19</v>
      </c>
    </row>
    <row r="22" s="2" customFormat="1" ht="22" customHeight="1" spans="1:12">
      <c r="A22" s="14">
        <v>20</v>
      </c>
      <c r="B22" s="15" t="s">
        <v>31</v>
      </c>
      <c r="C22" s="14">
        <v>0</v>
      </c>
      <c r="D22" s="14">
        <v>0</v>
      </c>
      <c r="E22" s="14">
        <v>8</v>
      </c>
      <c r="F22" s="14">
        <v>10</v>
      </c>
      <c r="G22" s="14">
        <f t="shared" si="0"/>
        <v>1.25</v>
      </c>
      <c r="H22" s="16">
        <v>10</v>
      </c>
      <c r="I22" s="14">
        <v>0</v>
      </c>
      <c r="J22" s="16">
        <f t="shared" si="2"/>
        <v>0</v>
      </c>
      <c r="K22" s="16">
        <f t="shared" si="1"/>
        <v>10</v>
      </c>
      <c r="L22" s="14">
        <v>20</v>
      </c>
    </row>
    <row r="23" s="2" customFormat="1" ht="22" customHeight="1" spans="1:12">
      <c r="A23" s="14">
        <v>21</v>
      </c>
      <c r="B23" s="18" t="s">
        <v>32</v>
      </c>
      <c r="C23" s="14">
        <v>0</v>
      </c>
      <c r="D23" s="14">
        <v>0</v>
      </c>
      <c r="E23" s="14">
        <v>5</v>
      </c>
      <c r="F23" s="14">
        <v>5</v>
      </c>
      <c r="G23" s="14">
        <f t="shared" si="0"/>
        <v>1</v>
      </c>
      <c r="H23" s="16">
        <f t="shared" ref="H23:H37" si="3">G23*10</f>
        <v>10</v>
      </c>
      <c r="I23" s="14">
        <v>0</v>
      </c>
      <c r="J23" s="16">
        <f t="shared" si="2"/>
        <v>0</v>
      </c>
      <c r="K23" s="16">
        <f t="shared" si="1"/>
        <v>10</v>
      </c>
      <c r="L23" s="14">
        <v>21</v>
      </c>
    </row>
    <row r="24" s="2" customFormat="1" ht="22" customHeight="1" spans="1:12">
      <c r="A24" s="14">
        <v>22</v>
      </c>
      <c r="B24" s="20" t="s">
        <v>33</v>
      </c>
      <c r="C24" s="14">
        <v>0</v>
      </c>
      <c r="D24" s="14">
        <v>0</v>
      </c>
      <c r="E24" s="14">
        <v>3</v>
      </c>
      <c r="F24" s="14">
        <v>3</v>
      </c>
      <c r="G24" s="14">
        <f t="shared" si="0"/>
        <v>1</v>
      </c>
      <c r="H24" s="16">
        <f t="shared" si="3"/>
        <v>10</v>
      </c>
      <c r="I24" s="14">
        <v>0</v>
      </c>
      <c r="J24" s="16">
        <f t="shared" si="2"/>
        <v>0</v>
      </c>
      <c r="K24" s="16">
        <f t="shared" si="1"/>
        <v>10</v>
      </c>
      <c r="L24" s="14">
        <v>22</v>
      </c>
    </row>
    <row r="25" s="2" customFormat="1" ht="22" customHeight="1" spans="1:12">
      <c r="A25" s="14">
        <v>23</v>
      </c>
      <c r="B25" s="20" t="s">
        <v>34</v>
      </c>
      <c r="C25" s="14">
        <v>0</v>
      </c>
      <c r="D25" s="14">
        <v>0</v>
      </c>
      <c r="E25" s="14">
        <v>4</v>
      </c>
      <c r="F25" s="14">
        <v>4</v>
      </c>
      <c r="G25" s="14">
        <f t="shared" si="0"/>
        <v>1</v>
      </c>
      <c r="H25" s="16">
        <f t="shared" si="3"/>
        <v>10</v>
      </c>
      <c r="I25" s="14">
        <v>0</v>
      </c>
      <c r="J25" s="16">
        <f t="shared" si="2"/>
        <v>0</v>
      </c>
      <c r="K25" s="16">
        <f t="shared" si="1"/>
        <v>10</v>
      </c>
      <c r="L25" s="14">
        <v>23</v>
      </c>
    </row>
    <row r="26" s="2" customFormat="1" ht="22" customHeight="1" spans="1:12">
      <c r="A26" s="14">
        <v>24</v>
      </c>
      <c r="B26" s="20" t="s">
        <v>35</v>
      </c>
      <c r="C26" s="14">
        <v>0</v>
      </c>
      <c r="D26" s="14">
        <v>0</v>
      </c>
      <c r="E26" s="14">
        <v>6</v>
      </c>
      <c r="F26" s="14">
        <v>6</v>
      </c>
      <c r="G26" s="14">
        <f t="shared" si="0"/>
        <v>1</v>
      </c>
      <c r="H26" s="16">
        <f t="shared" si="3"/>
        <v>10</v>
      </c>
      <c r="I26" s="14">
        <v>0</v>
      </c>
      <c r="J26" s="16">
        <f t="shared" si="2"/>
        <v>0</v>
      </c>
      <c r="K26" s="16">
        <f t="shared" si="1"/>
        <v>10</v>
      </c>
      <c r="L26" s="14">
        <v>24</v>
      </c>
    </row>
    <row r="27" s="2" customFormat="1" ht="22" customHeight="1" spans="1:12">
      <c r="A27" s="14">
        <v>25</v>
      </c>
      <c r="B27" s="15" t="s">
        <v>36</v>
      </c>
      <c r="C27" s="14">
        <v>0</v>
      </c>
      <c r="D27" s="14">
        <v>0</v>
      </c>
      <c r="E27" s="14">
        <v>11</v>
      </c>
      <c r="F27" s="14">
        <v>11</v>
      </c>
      <c r="G27" s="14">
        <f t="shared" si="0"/>
        <v>1</v>
      </c>
      <c r="H27" s="16">
        <f t="shared" si="3"/>
        <v>10</v>
      </c>
      <c r="I27" s="14">
        <v>0</v>
      </c>
      <c r="J27" s="16">
        <f t="shared" si="2"/>
        <v>0</v>
      </c>
      <c r="K27" s="16">
        <f t="shared" si="1"/>
        <v>10</v>
      </c>
      <c r="L27" s="14">
        <v>25</v>
      </c>
    </row>
    <row r="28" s="2" customFormat="1" ht="22" customHeight="1" spans="1:12">
      <c r="A28" s="14">
        <v>26</v>
      </c>
      <c r="B28" s="18" t="s">
        <v>37</v>
      </c>
      <c r="C28" s="19">
        <v>0</v>
      </c>
      <c r="D28" s="14">
        <v>0</v>
      </c>
      <c r="E28" s="19">
        <v>2</v>
      </c>
      <c r="F28" s="19">
        <v>2</v>
      </c>
      <c r="G28" s="14">
        <f t="shared" si="0"/>
        <v>1</v>
      </c>
      <c r="H28" s="16">
        <f t="shared" si="3"/>
        <v>10</v>
      </c>
      <c r="I28" s="14">
        <v>0</v>
      </c>
      <c r="J28" s="16">
        <f t="shared" si="2"/>
        <v>0</v>
      </c>
      <c r="K28" s="16">
        <f t="shared" si="1"/>
        <v>10</v>
      </c>
      <c r="L28" s="14">
        <v>26</v>
      </c>
    </row>
    <row r="29" s="3" customFormat="1" ht="22" customHeight="1" spans="1:12">
      <c r="A29" s="14">
        <v>27</v>
      </c>
      <c r="B29" s="15" t="s">
        <v>38</v>
      </c>
      <c r="C29" s="14">
        <v>0</v>
      </c>
      <c r="D29" s="14">
        <v>0</v>
      </c>
      <c r="E29" s="14">
        <v>3</v>
      </c>
      <c r="F29" s="14">
        <v>3</v>
      </c>
      <c r="G29" s="14">
        <f t="shared" si="0"/>
        <v>1</v>
      </c>
      <c r="H29" s="16">
        <f t="shared" si="3"/>
        <v>10</v>
      </c>
      <c r="I29" s="14">
        <v>0</v>
      </c>
      <c r="J29" s="16">
        <f t="shared" si="2"/>
        <v>0</v>
      </c>
      <c r="K29" s="16">
        <f t="shared" si="1"/>
        <v>10</v>
      </c>
      <c r="L29" s="14">
        <v>27</v>
      </c>
    </row>
    <row r="30" s="3" customFormat="1" ht="22" customHeight="1" spans="1:12">
      <c r="A30" s="14">
        <v>28</v>
      </c>
      <c r="B30" s="15" t="s">
        <v>39</v>
      </c>
      <c r="C30" s="14">
        <v>0</v>
      </c>
      <c r="D30" s="14">
        <v>0</v>
      </c>
      <c r="E30" s="14">
        <v>2</v>
      </c>
      <c r="F30" s="14">
        <v>2</v>
      </c>
      <c r="G30" s="14">
        <f t="shared" si="0"/>
        <v>1</v>
      </c>
      <c r="H30" s="16">
        <f t="shared" si="3"/>
        <v>10</v>
      </c>
      <c r="I30" s="14">
        <v>0</v>
      </c>
      <c r="J30" s="16">
        <f t="shared" si="2"/>
        <v>0</v>
      </c>
      <c r="K30" s="16">
        <f t="shared" si="1"/>
        <v>10</v>
      </c>
      <c r="L30" s="14">
        <v>28</v>
      </c>
    </row>
    <row r="31" s="2" customFormat="1" ht="22" customHeight="1" spans="1:12">
      <c r="A31" s="14">
        <v>29</v>
      </c>
      <c r="B31" s="21" t="s">
        <v>40</v>
      </c>
      <c r="C31" s="19">
        <v>0</v>
      </c>
      <c r="D31" s="14">
        <v>0</v>
      </c>
      <c r="E31" s="19">
        <v>3</v>
      </c>
      <c r="F31" s="19">
        <v>3</v>
      </c>
      <c r="G31" s="14">
        <f t="shared" si="0"/>
        <v>1</v>
      </c>
      <c r="H31" s="16">
        <f t="shared" si="3"/>
        <v>10</v>
      </c>
      <c r="I31" s="14">
        <v>0</v>
      </c>
      <c r="J31" s="16">
        <f t="shared" si="2"/>
        <v>0</v>
      </c>
      <c r="K31" s="16">
        <f t="shared" si="1"/>
        <v>10</v>
      </c>
      <c r="L31" s="14">
        <v>29</v>
      </c>
    </row>
    <row r="32" s="2" customFormat="1" ht="22" customHeight="1" spans="1:12">
      <c r="A32" s="14">
        <v>30</v>
      </c>
      <c r="B32" s="15" t="s">
        <v>41</v>
      </c>
      <c r="C32" s="14">
        <v>0</v>
      </c>
      <c r="D32" s="14">
        <v>0</v>
      </c>
      <c r="E32" s="14">
        <v>5</v>
      </c>
      <c r="F32" s="14">
        <v>5</v>
      </c>
      <c r="G32" s="14">
        <f t="shared" si="0"/>
        <v>1</v>
      </c>
      <c r="H32" s="16">
        <f t="shared" si="3"/>
        <v>10</v>
      </c>
      <c r="I32" s="14">
        <v>0</v>
      </c>
      <c r="J32" s="16">
        <f t="shared" si="2"/>
        <v>0</v>
      </c>
      <c r="K32" s="16">
        <f t="shared" si="1"/>
        <v>10</v>
      </c>
      <c r="L32" s="14">
        <v>30</v>
      </c>
    </row>
    <row r="33" s="2" customFormat="1" ht="22" customHeight="1" spans="1:12">
      <c r="A33" s="14">
        <v>31</v>
      </c>
      <c r="B33" s="15" t="s">
        <v>42</v>
      </c>
      <c r="C33" s="14">
        <v>0</v>
      </c>
      <c r="D33" s="14">
        <v>0</v>
      </c>
      <c r="E33" s="14">
        <v>5</v>
      </c>
      <c r="F33" s="14">
        <v>5</v>
      </c>
      <c r="G33" s="14">
        <f t="shared" si="0"/>
        <v>1</v>
      </c>
      <c r="H33" s="16">
        <f t="shared" si="3"/>
        <v>10</v>
      </c>
      <c r="I33" s="14">
        <v>0</v>
      </c>
      <c r="J33" s="16">
        <f t="shared" si="2"/>
        <v>0</v>
      </c>
      <c r="K33" s="16">
        <f t="shared" si="1"/>
        <v>10</v>
      </c>
      <c r="L33" s="14">
        <v>31</v>
      </c>
    </row>
    <row r="34" s="2" customFormat="1" ht="22" customHeight="1" spans="1:12">
      <c r="A34" s="14">
        <v>32</v>
      </c>
      <c r="B34" s="15" t="s">
        <v>43</v>
      </c>
      <c r="C34" s="14">
        <v>0</v>
      </c>
      <c r="D34" s="14">
        <v>0</v>
      </c>
      <c r="E34" s="14">
        <v>1</v>
      </c>
      <c r="F34" s="14">
        <v>1</v>
      </c>
      <c r="G34" s="14">
        <f t="shared" si="0"/>
        <v>1</v>
      </c>
      <c r="H34" s="16">
        <f t="shared" si="3"/>
        <v>10</v>
      </c>
      <c r="I34" s="14">
        <v>0</v>
      </c>
      <c r="J34" s="16">
        <f t="shared" si="2"/>
        <v>0</v>
      </c>
      <c r="K34" s="16">
        <f t="shared" si="1"/>
        <v>10</v>
      </c>
      <c r="L34" s="14">
        <v>32</v>
      </c>
    </row>
    <row r="35" s="3" customFormat="1" ht="22" customHeight="1" spans="1:12">
      <c r="A35" s="14">
        <v>33</v>
      </c>
      <c r="B35" s="15" t="s">
        <v>44</v>
      </c>
      <c r="C35" s="14">
        <v>0</v>
      </c>
      <c r="D35" s="14">
        <v>0</v>
      </c>
      <c r="E35" s="14">
        <v>13</v>
      </c>
      <c r="F35" s="14">
        <v>13</v>
      </c>
      <c r="G35" s="14">
        <f t="shared" si="0"/>
        <v>1</v>
      </c>
      <c r="H35" s="16">
        <f t="shared" si="3"/>
        <v>10</v>
      </c>
      <c r="I35" s="14">
        <v>0</v>
      </c>
      <c r="J35" s="16">
        <f t="shared" si="2"/>
        <v>0</v>
      </c>
      <c r="K35" s="16">
        <f t="shared" si="1"/>
        <v>10</v>
      </c>
      <c r="L35" s="14">
        <v>33</v>
      </c>
    </row>
    <row r="36" s="3" customFormat="1" ht="22" customHeight="1" spans="1:12">
      <c r="A36" s="14">
        <v>34</v>
      </c>
      <c r="B36" s="15" t="s">
        <v>45</v>
      </c>
      <c r="C36" s="14">
        <v>0</v>
      </c>
      <c r="D36" s="14">
        <v>0</v>
      </c>
      <c r="E36" s="14">
        <v>3</v>
      </c>
      <c r="F36" s="14">
        <v>3</v>
      </c>
      <c r="G36" s="14">
        <f t="shared" si="0"/>
        <v>1</v>
      </c>
      <c r="H36" s="16">
        <f t="shared" si="3"/>
        <v>10</v>
      </c>
      <c r="I36" s="14">
        <v>0</v>
      </c>
      <c r="J36" s="16">
        <f t="shared" si="2"/>
        <v>0</v>
      </c>
      <c r="K36" s="16">
        <f t="shared" si="1"/>
        <v>10</v>
      </c>
      <c r="L36" s="14">
        <v>34</v>
      </c>
    </row>
    <row r="37" s="2" customFormat="1" ht="22" customHeight="1" spans="1:12">
      <c r="A37" s="14">
        <v>35</v>
      </c>
      <c r="B37" s="15" t="s">
        <v>46</v>
      </c>
      <c r="C37" s="14">
        <v>0</v>
      </c>
      <c r="D37" s="14">
        <v>0</v>
      </c>
      <c r="E37" s="14">
        <v>2</v>
      </c>
      <c r="F37" s="14">
        <v>2</v>
      </c>
      <c r="G37" s="14">
        <f t="shared" si="0"/>
        <v>1</v>
      </c>
      <c r="H37" s="16">
        <f t="shared" si="3"/>
        <v>10</v>
      </c>
      <c r="I37" s="14">
        <v>0</v>
      </c>
      <c r="J37" s="16">
        <f t="shared" si="2"/>
        <v>0</v>
      </c>
      <c r="K37" s="16">
        <f t="shared" si="1"/>
        <v>10</v>
      </c>
      <c r="L37" s="14">
        <v>35</v>
      </c>
    </row>
    <row r="38" s="2" customFormat="1" ht="22" customHeight="1" spans="1:12">
      <c r="A38" s="14">
        <v>36</v>
      </c>
      <c r="B38" s="18" t="s">
        <v>47</v>
      </c>
      <c r="C38" s="14">
        <v>0</v>
      </c>
      <c r="D38" s="14">
        <v>0</v>
      </c>
      <c r="E38" s="19">
        <v>21</v>
      </c>
      <c r="F38" s="19">
        <v>8</v>
      </c>
      <c r="G38" s="14">
        <f t="shared" si="0"/>
        <v>0.380952380952381</v>
      </c>
      <c r="H38" s="16">
        <v>0</v>
      </c>
      <c r="I38" s="14">
        <v>2231</v>
      </c>
      <c r="J38" s="17">
        <f t="shared" si="2"/>
        <v>4.06560364464692</v>
      </c>
      <c r="K38" s="17">
        <f t="shared" si="1"/>
        <v>4.06560364464692</v>
      </c>
      <c r="L38" s="14">
        <v>36</v>
      </c>
    </row>
    <row r="39" s="2" customFormat="1" ht="22" customHeight="1" spans="1:12">
      <c r="A39" s="14">
        <v>37</v>
      </c>
      <c r="B39" s="15" t="s">
        <v>48</v>
      </c>
      <c r="C39" s="14">
        <v>0</v>
      </c>
      <c r="D39" s="14">
        <v>0</v>
      </c>
      <c r="E39" s="14">
        <v>9</v>
      </c>
      <c r="F39" s="14">
        <v>6</v>
      </c>
      <c r="G39" s="14">
        <f t="shared" si="0"/>
        <v>0.666666666666667</v>
      </c>
      <c r="H39" s="16">
        <v>0</v>
      </c>
      <c r="I39" s="14">
        <v>2121</v>
      </c>
      <c r="J39" s="17">
        <f t="shared" si="2"/>
        <v>3.86514806378132</v>
      </c>
      <c r="K39" s="17">
        <f t="shared" si="1"/>
        <v>3.86514806378132</v>
      </c>
      <c r="L39" s="14">
        <v>37</v>
      </c>
    </row>
    <row r="40" s="2" customFormat="1" ht="22" customHeight="1" spans="1:12">
      <c r="A40" s="14">
        <v>38</v>
      </c>
      <c r="B40" s="21" t="s">
        <v>49</v>
      </c>
      <c r="C40" s="14">
        <v>0</v>
      </c>
      <c r="D40" s="14">
        <v>0</v>
      </c>
      <c r="E40" s="14">
        <v>5</v>
      </c>
      <c r="F40" s="14">
        <v>3</v>
      </c>
      <c r="G40" s="14">
        <f t="shared" si="0"/>
        <v>0.6</v>
      </c>
      <c r="H40" s="16">
        <v>0</v>
      </c>
      <c r="I40" s="14">
        <v>1011</v>
      </c>
      <c r="J40" s="17">
        <f t="shared" si="2"/>
        <v>1.84236902050114</v>
      </c>
      <c r="K40" s="17">
        <f t="shared" si="1"/>
        <v>1.84236902050114</v>
      </c>
      <c r="L40" s="14">
        <v>38</v>
      </c>
    </row>
    <row r="41" s="3" customFormat="1" ht="22" customHeight="1" spans="1:12">
      <c r="A41" s="14">
        <v>39</v>
      </c>
      <c r="B41" s="15" t="s">
        <v>50</v>
      </c>
      <c r="C41" s="14">
        <v>0</v>
      </c>
      <c r="D41" s="14">
        <v>0</v>
      </c>
      <c r="E41" s="14">
        <v>5</v>
      </c>
      <c r="F41" s="14">
        <v>4</v>
      </c>
      <c r="G41" s="14">
        <f t="shared" si="0"/>
        <v>0.8</v>
      </c>
      <c r="H41" s="16">
        <v>0</v>
      </c>
      <c r="I41" s="14">
        <v>436</v>
      </c>
      <c r="J41" s="17">
        <f t="shared" si="2"/>
        <v>0.794533029612756</v>
      </c>
      <c r="K41" s="17">
        <f t="shared" si="1"/>
        <v>0.794533029612756</v>
      </c>
      <c r="L41" s="14">
        <v>39</v>
      </c>
    </row>
    <row r="42" s="2" customFormat="1" ht="22" customHeight="1" spans="1:12">
      <c r="A42" s="14">
        <v>40</v>
      </c>
      <c r="B42" s="22" t="s">
        <v>51</v>
      </c>
      <c r="C42" s="14">
        <v>0</v>
      </c>
      <c r="D42" s="14">
        <v>0</v>
      </c>
      <c r="E42" s="14">
        <v>9</v>
      </c>
      <c r="F42" s="14">
        <v>7</v>
      </c>
      <c r="G42" s="14">
        <f t="shared" si="0"/>
        <v>0.777777777777778</v>
      </c>
      <c r="H42" s="16">
        <v>0</v>
      </c>
      <c r="I42" s="14">
        <v>357</v>
      </c>
      <c r="J42" s="17">
        <f t="shared" si="2"/>
        <v>0.650569476082005</v>
      </c>
      <c r="K42" s="17">
        <f t="shared" si="1"/>
        <v>0.650569476082005</v>
      </c>
      <c r="L42" s="14">
        <v>40</v>
      </c>
    </row>
    <row r="43" s="2" customFormat="1" ht="22" customHeight="1" spans="1:12">
      <c r="A43" s="14">
        <v>41</v>
      </c>
      <c r="B43" s="18" t="s">
        <v>52</v>
      </c>
      <c r="C43" s="14">
        <v>0</v>
      </c>
      <c r="D43" s="14">
        <v>0</v>
      </c>
      <c r="E43" s="19">
        <v>4</v>
      </c>
      <c r="F43" s="19">
        <v>3</v>
      </c>
      <c r="G43" s="14">
        <f t="shared" si="0"/>
        <v>0.75</v>
      </c>
      <c r="H43" s="16">
        <v>0</v>
      </c>
      <c r="I43" s="14">
        <v>9</v>
      </c>
      <c r="J43" s="17">
        <f t="shared" si="2"/>
        <v>0.0164009111617312</v>
      </c>
      <c r="K43" s="17">
        <f t="shared" si="1"/>
        <v>0.0164009111617312</v>
      </c>
      <c r="L43" s="14">
        <v>41</v>
      </c>
    </row>
    <row r="44" s="2" customFormat="1" ht="22" customHeight="1" spans="1:12">
      <c r="A44" s="14">
        <v>42</v>
      </c>
      <c r="B44" s="15" t="s">
        <v>53</v>
      </c>
      <c r="C44" s="14">
        <v>0</v>
      </c>
      <c r="D44" s="14">
        <v>0</v>
      </c>
      <c r="E44" s="14">
        <v>19</v>
      </c>
      <c r="F44" s="14">
        <v>15</v>
      </c>
      <c r="G44" s="14">
        <f t="shared" si="0"/>
        <v>0.789473684210526</v>
      </c>
      <c r="H44" s="16">
        <v>0</v>
      </c>
      <c r="I44" s="14">
        <v>0</v>
      </c>
      <c r="J44" s="16">
        <f>(I44/21312)*40</f>
        <v>0</v>
      </c>
      <c r="K44" s="16">
        <f t="shared" si="1"/>
        <v>0</v>
      </c>
      <c r="L44" s="14">
        <v>42</v>
      </c>
    </row>
    <row r="45" s="3" customFormat="1" ht="22" customHeight="1" spans="1:12">
      <c r="A45" s="14">
        <v>43</v>
      </c>
      <c r="B45" s="18" t="s">
        <v>54</v>
      </c>
      <c r="C45" s="19">
        <v>0</v>
      </c>
      <c r="D45" s="14">
        <v>0</v>
      </c>
      <c r="E45" s="19">
        <v>6</v>
      </c>
      <c r="F45" s="19">
        <v>4</v>
      </c>
      <c r="G45" s="14">
        <f t="shared" si="0"/>
        <v>0.666666666666667</v>
      </c>
      <c r="H45" s="16">
        <v>0</v>
      </c>
      <c r="I45" s="14">
        <v>0</v>
      </c>
      <c r="J45" s="16">
        <f t="shared" ref="J44:J54" si="4">(I45/21312)*40</f>
        <v>0</v>
      </c>
      <c r="K45" s="16">
        <f t="shared" si="1"/>
        <v>0</v>
      </c>
      <c r="L45" s="14">
        <v>42</v>
      </c>
    </row>
    <row r="46" s="3" customFormat="1" ht="22" customHeight="1" spans="1:12">
      <c r="A46" s="14">
        <v>44</v>
      </c>
      <c r="B46" s="15" t="s">
        <v>55</v>
      </c>
      <c r="C46" s="14">
        <v>0</v>
      </c>
      <c r="D46" s="14">
        <v>0</v>
      </c>
      <c r="E46" s="14">
        <v>8</v>
      </c>
      <c r="F46" s="14">
        <v>4</v>
      </c>
      <c r="G46" s="14">
        <f t="shared" si="0"/>
        <v>0.5</v>
      </c>
      <c r="H46" s="16">
        <v>0</v>
      </c>
      <c r="I46" s="14">
        <v>0</v>
      </c>
      <c r="J46" s="16">
        <f t="shared" si="4"/>
        <v>0</v>
      </c>
      <c r="K46" s="16">
        <f t="shared" si="1"/>
        <v>0</v>
      </c>
      <c r="L46" s="14">
        <v>42</v>
      </c>
    </row>
    <row r="47" s="2" customFormat="1" ht="22" customHeight="1" spans="1:12">
      <c r="A47" s="14">
        <v>45</v>
      </c>
      <c r="B47" s="15" t="s">
        <v>56</v>
      </c>
      <c r="C47" s="14">
        <v>0</v>
      </c>
      <c r="D47" s="14">
        <v>0</v>
      </c>
      <c r="E47" s="14">
        <v>13</v>
      </c>
      <c r="F47" s="14">
        <v>6</v>
      </c>
      <c r="G47" s="14">
        <f t="shared" si="0"/>
        <v>0.461538461538462</v>
      </c>
      <c r="H47" s="16">
        <v>0</v>
      </c>
      <c r="I47" s="14">
        <v>0</v>
      </c>
      <c r="J47" s="16">
        <f t="shared" si="4"/>
        <v>0</v>
      </c>
      <c r="K47" s="16">
        <f t="shared" si="1"/>
        <v>0</v>
      </c>
      <c r="L47" s="14">
        <v>42</v>
      </c>
    </row>
    <row r="48" s="2" customFormat="1" ht="22" customHeight="1" spans="1:12">
      <c r="A48" s="14">
        <v>46</v>
      </c>
      <c r="B48" s="18" t="s">
        <v>57</v>
      </c>
      <c r="C48" s="19">
        <v>0</v>
      </c>
      <c r="D48" s="14">
        <v>0</v>
      </c>
      <c r="E48" s="19">
        <v>3</v>
      </c>
      <c r="F48" s="19">
        <v>1</v>
      </c>
      <c r="G48" s="14">
        <f t="shared" si="0"/>
        <v>0.333333333333333</v>
      </c>
      <c r="H48" s="16">
        <v>0</v>
      </c>
      <c r="I48" s="14">
        <v>0</v>
      </c>
      <c r="J48" s="16">
        <f t="shared" si="4"/>
        <v>0</v>
      </c>
      <c r="K48" s="16">
        <f t="shared" si="1"/>
        <v>0</v>
      </c>
      <c r="L48" s="14">
        <v>42</v>
      </c>
    </row>
    <row r="49" s="2" customFormat="1" ht="22" customHeight="1" spans="1:12">
      <c r="A49" s="14">
        <v>47</v>
      </c>
      <c r="B49" s="15" t="s">
        <v>58</v>
      </c>
      <c r="C49" s="14">
        <v>0</v>
      </c>
      <c r="D49" s="14">
        <v>0</v>
      </c>
      <c r="E49" s="14">
        <v>6</v>
      </c>
      <c r="F49" s="14">
        <v>2</v>
      </c>
      <c r="G49" s="14">
        <f t="shared" si="0"/>
        <v>0.333333333333333</v>
      </c>
      <c r="H49" s="16">
        <v>0</v>
      </c>
      <c r="I49" s="14">
        <v>0</v>
      </c>
      <c r="J49" s="16">
        <f t="shared" si="4"/>
        <v>0</v>
      </c>
      <c r="K49" s="16">
        <f t="shared" si="1"/>
        <v>0</v>
      </c>
      <c r="L49" s="14">
        <v>42</v>
      </c>
    </row>
    <row r="50" s="2" customFormat="1" ht="22" customHeight="1" spans="1:12">
      <c r="A50" s="14">
        <v>48</v>
      </c>
      <c r="B50" s="18" t="s">
        <v>59</v>
      </c>
      <c r="C50" s="19">
        <v>0</v>
      </c>
      <c r="D50" s="14">
        <v>0</v>
      </c>
      <c r="E50" s="19">
        <v>0</v>
      </c>
      <c r="F50" s="19">
        <v>0</v>
      </c>
      <c r="G50" s="19">
        <v>0</v>
      </c>
      <c r="H50" s="16">
        <v>0</v>
      </c>
      <c r="I50" s="14">
        <v>0</v>
      </c>
      <c r="J50" s="16">
        <f t="shared" si="4"/>
        <v>0</v>
      </c>
      <c r="K50" s="16">
        <f t="shared" si="1"/>
        <v>0</v>
      </c>
      <c r="L50" s="14">
        <v>42</v>
      </c>
    </row>
    <row r="51" s="2" customFormat="1" ht="22" customHeight="1" spans="1:12">
      <c r="A51" s="14">
        <v>49</v>
      </c>
      <c r="B51" s="18" t="s">
        <v>60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6">
        <v>0</v>
      </c>
      <c r="I51" s="14">
        <v>0</v>
      </c>
      <c r="J51" s="16">
        <f t="shared" si="4"/>
        <v>0</v>
      </c>
      <c r="K51" s="16">
        <f t="shared" si="1"/>
        <v>0</v>
      </c>
      <c r="L51" s="14">
        <v>42</v>
      </c>
    </row>
    <row r="52" s="2" customFormat="1" ht="22" customHeight="1" spans="1:12">
      <c r="A52" s="14">
        <v>50</v>
      </c>
      <c r="B52" s="20" t="s">
        <v>61</v>
      </c>
      <c r="C52" s="14">
        <v>0</v>
      </c>
      <c r="D52" s="14">
        <v>0</v>
      </c>
      <c r="E52" s="14">
        <v>0</v>
      </c>
      <c r="F52" s="14">
        <v>1</v>
      </c>
      <c r="G52" s="14">
        <v>0</v>
      </c>
      <c r="H52" s="16">
        <v>0</v>
      </c>
      <c r="I52" s="14">
        <v>0</v>
      </c>
      <c r="J52" s="16">
        <f t="shared" si="4"/>
        <v>0</v>
      </c>
      <c r="K52" s="16">
        <f t="shared" si="1"/>
        <v>0</v>
      </c>
      <c r="L52" s="14">
        <v>42</v>
      </c>
    </row>
    <row r="53" s="2" customFormat="1" ht="22" customHeight="1" spans="1:12">
      <c r="A53" s="14">
        <v>51</v>
      </c>
      <c r="B53" s="15" t="s">
        <v>62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6">
        <v>0</v>
      </c>
      <c r="I53" s="14">
        <v>0</v>
      </c>
      <c r="J53" s="16">
        <f t="shared" si="4"/>
        <v>0</v>
      </c>
      <c r="K53" s="16">
        <f t="shared" si="1"/>
        <v>0</v>
      </c>
      <c r="L53" s="14">
        <v>42</v>
      </c>
    </row>
    <row r="54" s="2" customFormat="1" ht="22" customHeight="1" spans="1:12">
      <c r="A54" s="14">
        <v>52</v>
      </c>
      <c r="B54" s="20" t="s">
        <v>63</v>
      </c>
      <c r="C54" s="14">
        <v>0</v>
      </c>
      <c r="D54" s="14">
        <v>0</v>
      </c>
      <c r="E54" s="14">
        <v>0</v>
      </c>
      <c r="F54" s="14">
        <v>11</v>
      </c>
      <c r="G54" s="14">
        <v>0</v>
      </c>
      <c r="H54" s="16">
        <v>0</v>
      </c>
      <c r="I54" s="14">
        <v>0</v>
      </c>
      <c r="J54" s="16">
        <f t="shared" si="4"/>
        <v>0</v>
      </c>
      <c r="K54" s="16">
        <f t="shared" si="1"/>
        <v>0</v>
      </c>
      <c r="L54" s="14">
        <v>42</v>
      </c>
    </row>
    <row r="55" s="4" customFormat="1" ht="15" customHeight="1" spans="1:11">
      <c r="A55" s="23"/>
      <c r="B55" s="24"/>
      <c r="C55" s="23"/>
      <c r="D55" s="25"/>
      <c r="E55" s="23"/>
      <c r="F55" s="23"/>
      <c r="G55" s="23"/>
      <c r="H55" s="25"/>
      <c r="I55" s="23"/>
      <c r="J55" s="25"/>
      <c r="K55" s="25"/>
    </row>
    <row r="56" s="4" customFormat="1" ht="44" customHeight="1" spans="1:11">
      <c r="A56" s="23"/>
      <c r="B56" s="26" t="s">
        <v>64</v>
      </c>
      <c r="C56" s="2"/>
      <c r="D56" s="27"/>
      <c r="E56" s="2"/>
      <c r="F56" s="2"/>
      <c r="G56" s="2"/>
      <c r="H56" s="27"/>
      <c r="I56" s="2"/>
      <c r="J56" s="27"/>
      <c r="K56" s="27"/>
    </row>
    <row r="57" s="5" customFormat="1" ht="59" customHeight="1" spans="1:89">
      <c r="A57" s="28"/>
      <c r="B57" s="28" t="s">
        <v>65</v>
      </c>
      <c r="C57" s="28"/>
      <c r="D57" s="28"/>
      <c r="E57" s="28"/>
      <c r="F57" s="28"/>
      <c r="G57" s="28"/>
      <c r="H57" s="28"/>
      <c r="I57" s="28"/>
      <c r="J57" s="28"/>
      <c r="K57" s="28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8"/>
    </row>
    <row r="58" s="5" customFormat="1" ht="58" customHeight="1" spans="1:89">
      <c r="A58" s="28"/>
      <c r="B58" s="28" t="s">
        <v>66</v>
      </c>
      <c r="C58" s="28"/>
      <c r="D58" s="28"/>
      <c r="E58" s="28"/>
      <c r="F58" s="28"/>
      <c r="G58" s="28"/>
      <c r="H58" s="28"/>
      <c r="I58" s="28"/>
      <c r="J58" s="28"/>
      <c r="K58" s="28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8"/>
    </row>
    <row r="59" s="5" customFormat="1" ht="83" customHeight="1" spans="1:89">
      <c r="A59" s="28"/>
      <c r="B59" s="29" t="s">
        <v>67</v>
      </c>
      <c r="C59" s="29"/>
      <c r="D59" s="29"/>
      <c r="E59" s="29"/>
      <c r="F59" s="29"/>
      <c r="G59" s="29"/>
      <c r="H59" s="29"/>
      <c r="I59" s="29"/>
      <c r="J59" s="29"/>
      <c r="K59" s="29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8"/>
    </row>
    <row r="60" s="6" customFormat="1" ht="31" customHeight="1" spans="1:89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9"/>
    </row>
    <row r="61" s="7" customFormat="1" ht="44" customHeight="1" spans="1:86">
      <c r="A61" s="31"/>
      <c r="B61" s="32"/>
      <c r="C61" s="33"/>
      <c r="D61" s="34"/>
      <c r="E61" s="33"/>
      <c r="F61" s="33"/>
      <c r="G61" s="33"/>
      <c r="H61" s="34"/>
      <c r="I61" s="33"/>
      <c r="J61" s="34"/>
      <c r="K61" s="34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</row>
    <row r="62" spans="12:86"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</row>
    <row r="63" spans="12:86"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</row>
  </sheetData>
  <sortState ref="A3:L54">
    <sortCondition ref="K3" descending="1"/>
  </sortState>
  <mergeCells count="5">
    <mergeCell ref="A1:L1"/>
    <mergeCell ref="B57:K57"/>
    <mergeCell ref="B58:K58"/>
    <mergeCell ref="B59:K59"/>
    <mergeCell ref="B60:K60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</cp:lastModifiedBy>
  <dcterms:created xsi:type="dcterms:W3CDTF">2020-12-17T01:46:00Z</dcterms:created>
  <dcterms:modified xsi:type="dcterms:W3CDTF">2020-12-31T03:33:25Z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